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8832"/>
  </bookViews>
  <sheets>
    <sheet name="Výpočet miery triedenia" sheetId="1" r:id="rId1"/>
    <sheet name="Ciselnik" sheetId="2" state="hidden" r:id="rId2"/>
  </sheets>
  <definedNames>
    <definedName name="_xlnm.Print_Area" localSheetId="0">'Výpočet miery triedenia'!$A$1:$I$115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<sst xmlns="http://schemas.openxmlformats.org/spreadsheetml/2006/main" count="146" uniqueCount="144">
  <si>
    <t>P r e h l á s e n i e  o b c e / m e s t a</t>
  </si>
  <si>
    <t>pre určenie úrovne vytriedenia komunálneho odpadu a platenia poplatku za komunálne odpady v zmysle Prílohy č. 1 Tabuľka č. 1 k Nariadeniu vlády SR č. 330/2018 Z. z. k zákonu č.329/2018 Z.z o poplatkoch za uloženie odpadov a o zmene a doplnení zákona č. 587/2004 
Z. z. o Environmentálnom fonde a o zmene a doplnení niektorých zákonov v znení neskorších predpisov.</t>
  </si>
  <si>
    <t>Dole podpísaný/á</t>
  </si>
  <si>
    <t>Ing. Helena Kúkelová</t>
  </si>
  <si>
    <t>..........................................................................................................................................................</t>
  </si>
  <si>
    <t>ako štatutárny zástupca obce/mesta</t>
  </si>
  <si>
    <t>Obec Betliar</t>
  </si>
  <si>
    <t>............................................................................................................................................................</t>
  </si>
  <si>
    <t>týmto prehlasujem, že obec/mesto</t>
  </si>
  <si>
    <t>sa zaraďuje do príslušnej sadzby za rok 2026, v zmysle výpočtu podľa Prílohy č. 2</t>
  </si>
  <si>
    <t>k zákonu č. 329/2018 Z. z., za účelom platenia poplatku za uloženie odpadu na skládku</t>
  </si>
  <si>
    <t>odpadov:</t>
  </si>
  <si>
    <t>Položka</t>
  </si>
  <si>
    <t>Úroveň vytriedenia 
komunálneho odpadu x (%)</t>
  </si>
  <si>
    <t>Sadzba za príslušný rok v eurách x t</t>
  </si>
  <si>
    <t>X ≤ 10</t>
  </si>
  <si>
    <t>10 &lt; X ≤ 20</t>
  </si>
  <si>
    <t>20 &lt; X ≤ 30</t>
  </si>
  <si>
    <t>30 &lt; X ≤ 40</t>
  </si>
  <si>
    <t>40 &lt; X ≤ 50</t>
  </si>
  <si>
    <t>50 &lt; X ≤ 60</t>
  </si>
  <si>
    <t>X &gt; 60</t>
  </si>
  <si>
    <t>(prosíme označiť príslušnú položku, zodpovedajúcu vášmu výpočtu).</t>
  </si>
  <si>
    <t>Prípadnú zmenu skutočností deklarovaných v tomto prehlásení, obec/mesto bezodkladne</t>
  </si>
  <si>
    <t>oznámi spoločnosti do 28.2.2026, s ktorou má uzatvorenú zmluvu na nakladanie s odpadom.</t>
  </si>
  <si>
    <t>V ..................., dňa ..................</t>
  </si>
  <si>
    <t>.............................................................</t>
  </si>
  <si>
    <t>meno a podpis starostu/primátora</t>
  </si>
  <si>
    <t>pečiatka obce / mesta</t>
  </si>
  <si>
    <t xml:space="preserve">Príloha č. 1 k zákonu č. 329/2018 Z. z. </t>
  </si>
  <si>
    <t xml:space="preserve">Vzorec pre výpočet úrovne vytriedenia komunálnych odpadov </t>
  </si>
  <si>
    <t>Kód odpadu</t>
  </si>
  <si>
    <t>Názov odpadu</t>
  </si>
  <si>
    <t>Množstvo odpadov v roku 2025 v t</t>
  </si>
  <si>
    <t>Množstvo odpadov v roku 2025 v kg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</si>
  <si>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</si>
  <si>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</si>
  <si>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</si>
  <si>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</si>
  <si>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</si>
  <si>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</si>
  <si>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</si>
  <si>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</si>
  <si>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</si>
  <si>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</si>
  <si>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</si>
  <si>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</si>
  <si>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</si>
  <si>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</si>
  <si>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</si>
  <si>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</si>
  <si>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</si>
  <si>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</si>
  <si>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</si>
  <si>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</si>
  <si>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</si>
  <si>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</si>
  <si>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</si>
  <si>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</si>
  <si>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</si>
  <si>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</si>
  <si>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</si>
  <si>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</si>
  <si>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</si>
  <si>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</si>
  <si>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</si>
  <si>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</si>
  <si>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</si>
  <si>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</si>
  <si>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</si>
  <si>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</si>
  <si>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</si>
  <si>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</si>
  <si>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</si>
  <si>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</si>
  <si>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</si>
  <si>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</si>
  <si>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</si>
  <si>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</si>
  <si>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</si>
  <si>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</si>
  <si>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</si>
  <si>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</si>
  <si>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</si>
  <si>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</si>
  <si>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</si>
  <si>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</si>
  <si>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</si>
  <si>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</si>
  <si>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</si>
  <si>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</si>
  <si>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</si>
  <si>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</si>
  <si>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</si>
  <si>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</si>
  <si>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</si>
  <si>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</si>
  <si>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</si>
  <si>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</si>
  <si>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</si>
  <si>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</si>
  <si>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</si>
  <si>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</si>
  <si>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</si>
  <si>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</si>
  <si>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</si>
  <si>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</si>
  <si>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</si>
  <si>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</si>
  <si>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</si>
  <si>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</si>
  <si>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</si>
  <si>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</si>
  <si>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</si>
  <si>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</si>
  <si>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</si>
  <si>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</si>
  <si>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</si>
  <si>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</si>
  <si>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</si>
  <si>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</si>
  <si>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</si>
  <si>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</si>
  <si>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</si>
  <si>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</si>
  <si>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</si>
  <si>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</si>
  <si>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</si>
  <si>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</si>
  <si>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</si>
  <si>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</si>
  <si>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</si>
  <si>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</si>
  <si>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</si>
  <si>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</si>
  <si>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</si>
  <si>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</si>
  <si>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vyzbieraných</t>
  </si>
  <si>
    <t>Spolu všetkých zhodnotených</t>
  </si>
  <si>
    <t>Označené na základe zoznamu vytriediteľných zložiek KO, ktoré možné započítať do čitateľa vzorca</t>
  </si>
  <si>
    <t>spolu všetkých vyzbieraných odpadov</t>
  </si>
  <si>
    <t>spolu všetkých vyzbieraných a zneškodnených odpadov</t>
  </si>
  <si>
    <t>Miera triedenia</t>
  </si>
  <si>
    <t>Interval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</si>
</sst>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35">
    <font>
      <sz val="11"/>
      <color theme="1"/>
      <name val="Calibri"/>
      <charset val="238"/>
      <scheme val="minor"/>
    </font>
    <font>
      <sz val="11"/>
      <color theme="1"/>
      <name val="Arial"/>
      <charset val="238"/>
    </font>
    <font>
      <b/>
      <sz val="12"/>
      <color theme="1"/>
      <name val="Arial"/>
      <charset val="238"/>
    </font>
    <font>
      <b/>
      <sz val="11"/>
      <color theme="1"/>
      <name val="Arial"/>
      <charset val="238"/>
    </font>
    <font>
      <i/>
      <sz val="11"/>
      <color theme="1"/>
      <name val="Arial"/>
      <charset val="238"/>
    </font>
    <font>
      <b/>
      <sz val="11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b/>
      <sz val="10"/>
      <color rgb="FF333333"/>
      <name val="Robotoregular"/>
      <charset val="238"/>
    </font>
    <font>
      <sz val="10"/>
      <color rgb="FF333333"/>
      <name val="Robotoregular"/>
      <charset val="134"/>
    </font>
    <font>
      <b/>
      <i/>
      <sz val="12"/>
      <color theme="1"/>
      <name val="Times New Roman"/>
      <charset val="238"/>
    </font>
    <font>
      <b/>
      <sz val="12"/>
      <color theme="1"/>
      <name val="Times New Roman"/>
      <charset val="238"/>
    </font>
    <font>
      <sz val="11"/>
      <color theme="0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3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42" applyNumberFormat="0" applyAlignment="0" applyProtection="0">
      <alignment vertical="center"/>
    </xf>
    <xf numFmtId="0" fontId="25" fillId="11" borderId="43" applyNumberFormat="0" applyAlignment="0" applyProtection="0">
      <alignment vertical="center"/>
    </xf>
    <xf numFmtId="0" fontId="26" fillId="11" borderId="42" applyNumberFormat="0" applyAlignment="0" applyProtection="0">
      <alignment vertical="center"/>
    </xf>
    <xf numFmtId="0" fontId="27" fillId="12" borderId="44" applyNumberFormat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7" fillId="3" borderId="18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178" fontId="8" fillId="4" borderId="25" xfId="0" applyNumberFormat="1" applyFont="1" applyFill="1" applyBorder="1" applyAlignment="1" applyProtection="1">
      <alignment horizontal="center" vertical="center" wrapText="1"/>
      <protection locked="0"/>
    </xf>
    <xf numFmtId="3" fontId="0" fillId="4" borderId="15" xfId="0" applyNumberFormat="1" applyFill="1" applyBorder="1" applyAlignment="1">
      <alignment horizontal="center" vertical="center"/>
    </xf>
    <xf numFmtId="0" fontId="8" fillId="4" borderId="26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8" fillId="4" borderId="28" xfId="0" applyFont="1" applyFill="1" applyBorder="1" applyAlignment="1">
      <alignment horizontal="left" vertical="center" wrapText="1"/>
    </xf>
    <xf numFmtId="178" fontId="8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178" fontId="8" fillId="0" borderId="27" xfId="0" applyNumberFormat="1" applyFont="1" applyBorder="1" applyAlignment="1" applyProtection="1">
      <alignment horizontal="center" vertical="center" wrapText="1"/>
      <protection locked="0"/>
    </xf>
    <xf numFmtId="3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8" fillId="0" borderId="29" xfId="0" applyNumberFormat="1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178" fontId="8" fillId="0" borderId="16" xfId="0" applyNumberFormat="1" applyFont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3" fontId="0" fillId="5" borderId="3" xfId="0" applyNumberFormat="1" applyFill="1" applyBorder="1" applyAlignment="1">
      <alignment horizontal="right" vertical="center"/>
    </xf>
    <xf numFmtId="0" fontId="10" fillId="4" borderId="35" xfId="0" applyFont="1" applyFill="1" applyBorder="1" applyAlignment="1">
      <alignment horizontal="left" vertical="center"/>
    </xf>
    <xf numFmtId="0" fontId="10" fillId="4" borderId="36" xfId="0" applyFont="1" applyFill="1" applyBorder="1" applyAlignment="1">
      <alignment horizontal="left" vertical="center"/>
    </xf>
    <xf numFmtId="0" fontId="10" fillId="4" borderId="37" xfId="0" applyFont="1" applyFill="1" applyBorder="1" applyAlignment="1">
      <alignment horizontal="left" vertical="center"/>
    </xf>
    <xf numFmtId="3" fontId="0" fillId="4" borderId="38" xfId="0" applyNumberFormat="1" applyFill="1" applyBorder="1" applyAlignment="1">
      <alignment horizontal="right" vertical="center"/>
    </xf>
    <xf numFmtId="0" fontId="11" fillId="0" borderId="0" xfId="0" applyFont="1"/>
    <xf numFmtId="0" fontId="0" fillId="6" borderId="0" xfId="0" applyFill="1"/>
    <xf numFmtId="0" fontId="12" fillId="0" borderId="0" xfId="0" applyFont="1"/>
    <xf numFmtId="2" fontId="5" fillId="6" borderId="0" xfId="0" applyNumberFormat="1" applyFont="1" applyFill="1" applyAlignment="1">
      <alignment wrapText="1"/>
    </xf>
    <xf numFmtId="2" fontId="5" fillId="6" borderId="0" xfId="0" applyNumberFormat="1" applyFont="1" applyFill="1" applyAlignment="1">
      <alignment horizontal="center" vertical="center" wrapText="1"/>
    </xf>
    <xf numFmtId="0" fontId="0" fillId="7" borderId="0" xfId="0" applyFill="1"/>
    <xf numFmtId="2" fontId="5" fillId="7" borderId="0" xfId="0" applyNumberFormat="1" applyFont="1" applyFill="1" applyAlignment="1">
      <alignment wrapText="1"/>
    </xf>
    <xf numFmtId="2" fontId="5" fillId="7" borderId="0" xfId="0" applyNumberFormat="1" applyFont="1" applyFill="1" applyAlignment="1">
      <alignment horizontal="center" vertical="center" wrapText="1"/>
    </xf>
    <xf numFmtId="10" fontId="13" fillId="8" borderId="0" xfId="3" applyNumberFormat="1" applyFont="1" applyFill="1" applyAlignment="1">
      <alignment horizontal="center"/>
    </xf>
    <xf numFmtId="0" fontId="14" fillId="0" borderId="0" xfId="0" applyFont="1"/>
    <xf numFmtId="9" fontId="0" fillId="0" borderId="0" xfId="0" applyNumberFormat="1"/>
    <xf numFmtId="3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ont>
        <b val="1"/>
        <i val="0"/>
        <strike val="0"/>
        <u val="none"/>
        <color theme="0"/>
      </font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111</xdr:row>
      <xdr:rowOff>79375</xdr:rowOff>
    </xdr:from>
    <xdr:to>
      <xdr:col>5</xdr:col>
      <xdr:colOff>952500</xdr:colOff>
      <xdr:row>113</xdr:row>
      <xdr:rowOff>93345</xdr:rowOff>
    </xdr:to>
    <xdr:pic>
      <xdr:nvPicPr>
        <xdr:cNvPr id="2" name="Obrázok 1"/>
        <xdr:cNvPicPr>
          <a:picLocks noChangeAspect="1" noChangeArrowheads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23954740"/>
          <a:ext cx="342138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5"/>
  <sheetViews>
    <sheetView showGridLines="0" tabSelected="1" zoomScale="152" zoomScaleNormal="152" topLeftCell="D81" workbookViewId="0">
      <selection activeCell="G56" sqref="G56"/>
    </sheetView>
  </sheetViews>
  <sheetFormatPr defaultColWidth="9" defaultRowHeight="14.4"/>
  <cols>
    <col min="1" max="1" width="13.6666666666667" hidden="1" customWidth="1"/>
    <col min="2" max="2" width="8.55555555555556" hidden="1" customWidth="1"/>
    <col min="3" max="3" width="1.88888888888889" customWidth="1"/>
    <col min="4" max="4" width="12.3333333333333" customWidth="1"/>
    <col min="5" max="5" width="23.6666666666667" customWidth="1"/>
    <col min="6" max="6" width="14.4444444444444" customWidth="1"/>
    <col min="7" max="7" width="19.3333333333333" customWidth="1"/>
    <col min="8" max="8" width="18.1111111111111" customWidth="1"/>
    <col min="9" max="9" width="2.11111111111111" customWidth="1"/>
  </cols>
  <sheetData>
    <row r="1" ht="15.6" spans="4:9">
      <c r="D1" s="9" t="s">
        <v>0</v>
      </c>
      <c r="E1" s="9"/>
      <c r="F1" s="9"/>
      <c r="G1" s="9"/>
      <c r="H1" s="9"/>
      <c r="I1" s="9"/>
    </row>
    <row r="2" ht="13.95" customHeight="1" spans="4:9">
      <c r="D2" s="10"/>
      <c r="E2" s="10"/>
      <c r="F2" s="10"/>
      <c r="G2" s="10"/>
      <c r="H2" s="10"/>
      <c r="I2" s="10"/>
    </row>
    <row r="3" ht="10.95" customHeight="1" spans="4:9">
      <c r="D3" s="11" t="s">
        <v>1</v>
      </c>
      <c r="E3" s="11"/>
      <c r="F3" s="11"/>
      <c r="G3" s="11"/>
      <c r="H3" s="11"/>
      <c r="I3" s="11"/>
    </row>
    <row r="4" ht="9.6" customHeight="1" spans="4:9">
      <c r="D4" s="11"/>
      <c r="E4" s="11"/>
      <c r="F4" s="11"/>
      <c r="G4" s="11"/>
      <c r="H4" s="11"/>
      <c r="I4" s="11"/>
    </row>
    <row r="5" ht="10.95" customHeight="1" spans="4:9">
      <c r="D5" s="11"/>
      <c r="E5" s="11"/>
      <c r="F5" s="11"/>
      <c r="G5" s="11"/>
      <c r="H5" s="11"/>
      <c r="I5" s="11"/>
    </row>
    <row r="6" spans="4:9">
      <c r="D6" s="11"/>
      <c r="E6" s="11"/>
      <c r="F6" s="11"/>
      <c r="G6" s="11"/>
      <c r="H6" s="11"/>
      <c r="I6" s="11"/>
    </row>
    <row r="7" spans="4:9">
      <c r="D7" s="11"/>
      <c r="E7" s="11"/>
      <c r="F7" s="11"/>
      <c r="G7" s="11"/>
      <c r="H7" s="11"/>
      <c r="I7" s="11"/>
    </row>
    <row r="8" ht="11.4" customHeight="1" spans="4:9">
      <c r="D8" s="11"/>
      <c r="E8" s="11"/>
      <c r="F8" s="11"/>
      <c r="G8" s="11"/>
      <c r="H8" s="11"/>
      <c r="I8" s="11"/>
    </row>
    <row r="9" ht="9" customHeight="1" spans="4:9">
      <c r="D9" s="10"/>
      <c r="E9" s="10"/>
      <c r="F9" s="10"/>
      <c r="G9" s="10"/>
      <c r="H9" s="10"/>
      <c r="I9" s="10"/>
    </row>
    <row r="10" spans="4:9">
      <c r="D10" s="10" t="s">
        <v>2</v>
      </c>
      <c r="E10" s="10"/>
      <c r="F10" s="12" t="s">
        <v>3</v>
      </c>
      <c r="G10" s="12"/>
      <c r="H10" s="12"/>
      <c r="I10" s="33"/>
    </row>
    <row r="11" spans="4:9">
      <c r="D11" s="10"/>
      <c r="E11" s="10"/>
      <c r="F11" s="12"/>
      <c r="G11" s="12"/>
      <c r="H11" s="12"/>
      <c r="I11" s="33"/>
    </row>
    <row r="12" ht="9.6" customHeight="1" spans="4:9">
      <c r="D12" s="13" t="s">
        <v>4</v>
      </c>
      <c r="E12" s="13"/>
      <c r="F12" s="13"/>
      <c r="G12" s="13"/>
      <c r="H12" s="13"/>
      <c r="I12" s="13"/>
    </row>
    <row r="13" ht="10.95" customHeight="1" spans="4:9">
      <c r="D13" s="10"/>
      <c r="E13" s="10"/>
      <c r="F13" s="10"/>
      <c r="G13" s="10"/>
      <c r="H13" s="10"/>
      <c r="I13" s="10"/>
    </row>
    <row r="14" spans="4:9">
      <c r="D14" s="10" t="s">
        <v>5</v>
      </c>
      <c r="E14" s="10"/>
      <c r="F14" s="14"/>
      <c r="G14" s="14"/>
      <c r="H14" s="14"/>
      <c r="I14" s="33"/>
    </row>
    <row r="15" ht="8.4" customHeight="1" spans="4:9">
      <c r="D15" s="10"/>
      <c r="E15" s="10"/>
      <c r="F15" s="14"/>
      <c r="G15" s="14"/>
      <c r="H15" s="14"/>
      <c r="I15" s="33"/>
    </row>
    <row r="16" spans="4:9">
      <c r="D16" s="13" t="s">
        <v>6</v>
      </c>
      <c r="E16" s="13"/>
      <c r="F16" s="13"/>
      <c r="G16" s="13"/>
      <c r="H16" s="13"/>
      <c r="I16" s="13"/>
    </row>
    <row r="17" spans="4:9">
      <c r="D17" s="15" t="s">
        <v>7</v>
      </c>
      <c r="E17" s="15"/>
      <c r="F17" s="15"/>
      <c r="G17" s="15"/>
      <c r="H17" s="15"/>
      <c r="I17" s="15"/>
    </row>
    <row r="18" spans="4:9">
      <c r="D18" s="10"/>
      <c r="E18" s="10"/>
      <c r="F18" s="10"/>
      <c r="G18" s="10"/>
      <c r="H18" s="10"/>
      <c r="I18" s="10"/>
    </row>
    <row r="19" spans="4:9">
      <c r="D19" s="10" t="s">
        <v>8</v>
      </c>
      <c r="E19" s="10"/>
      <c r="F19" s="12"/>
      <c r="G19" s="12"/>
      <c r="H19" s="12"/>
      <c r="I19" s="33"/>
    </row>
    <row r="20" ht="8.4" customHeight="1" spans="4:9">
      <c r="D20" s="10"/>
      <c r="E20" s="10"/>
      <c r="F20" s="12"/>
      <c r="G20" s="12"/>
      <c r="H20" s="12"/>
      <c r="I20" s="33"/>
    </row>
    <row r="21" ht="10.95" customHeight="1" spans="4:9">
      <c r="D21" s="13" t="s">
        <v>6</v>
      </c>
      <c r="E21" s="13"/>
      <c r="F21" s="13"/>
      <c r="G21" s="13"/>
      <c r="H21" s="13"/>
      <c r="I21" s="13"/>
    </row>
    <row r="22" spans="4:9">
      <c r="D22" s="15" t="s">
        <v>7</v>
      </c>
      <c r="E22" s="15"/>
      <c r="F22" s="15"/>
      <c r="G22" s="15"/>
      <c r="H22" s="15"/>
      <c r="I22" s="15"/>
    </row>
    <row r="23" spans="4:9">
      <c r="D23" s="10"/>
      <c r="E23" s="10"/>
      <c r="F23" s="10"/>
      <c r="G23" s="10"/>
      <c r="H23" s="10"/>
      <c r="I23" s="10"/>
    </row>
    <row r="24" spans="4:9">
      <c r="D24" s="16" t="s">
        <v>9</v>
      </c>
      <c r="E24" s="16"/>
      <c r="F24" s="16"/>
      <c r="G24" s="16"/>
      <c r="H24" s="16"/>
      <c r="I24" s="16"/>
    </row>
    <row r="25" spans="4:9">
      <c r="D25" s="16" t="s">
        <v>10</v>
      </c>
      <c r="E25" s="16"/>
      <c r="F25" s="16"/>
      <c r="G25" s="16"/>
      <c r="H25" s="16"/>
      <c r="I25" s="16"/>
    </row>
    <row r="26" spans="4:9">
      <c r="D26" s="16" t="s">
        <v>11</v>
      </c>
      <c r="E26" s="16"/>
      <c r="F26" s="16"/>
      <c r="G26" s="16"/>
      <c r="H26" s="16"/>
      <c r="I26" s="16"/>
    </row>
    <row r="27" ht="15.15" spans="4:9">
      <c r="D27" s="10"/>
      <c r="E27" s="10"/>
      <c r="F27" s="10"/>
      <c r="G27" s="10"/>
      <c r="H27" s="10"/>
      <c r="I27" s="10"/>
    </row>
    <row r="28" ht="28.95" customHeight="1" spans="4:9">
      <c r="D28" s="17" t="s">
        <v>12</v>
      </c>
      <c r="E28" s="18" t="s">
        <v>13</v>
      </c>
      <c r="F28" s="19"/>
      <c r="G28" s="20" t="s">
        <v>14</v>
      </c>
      <c r="H28" s="21"/>
      <c r="I28" s="55"/>
    </row>
    <row r="29" ht="28.95" customHeight="1" spans="4:9">
      <c r="D29" s="22"/>
      <c r="E29" s="23"/>
      <c r="F29" s="24"/>
      <c r="G29" s="20">
        <v>2026</v>
      </c>
      <c r="H29" s="21"/>
      <c r="I29" s="55"/>
    </row>
    <row r="30" s="8" customFormat="1" ht="21" customHeight="1" spans="1:9">
      <c r="A30" s="8">
        <f>$A$115</f>
        <v>3</v>
      </c>
      <c r="D30" s="25">
        <v>1</v>
      </c>
      <c r="E30" s="26" t="s">
        <v>15</v>
      </c>
      <c r="F30" s="26"/>
      <c r="G30" s="26">
        <v>33</v>
      </c>
      <c r="H30" s="27"/>
      <c r="I30" s="56"/>
    </row>
    <row r="31" s="8" customFormat="1" ht="21" customHeight="1" spans="1:9">
      <c r="A31" s="8">
        <f t="shared" ref="A31:A36" si="0">$A$115</f>
        <v>3</v>
      </c>
      <c r="D31" s="1">
        <v>2</v>
      </c>
      <c r="E31" s="28" t="s">
        <v>16</v>
      </c>
      <c r="F31" s="28"/>
      <c r="G31" s="28">
        <v>30</v>
      </c>
      <c r="H31" s="29"/>
      <c r="I31" s="56"/>
    </row>
    <row r="32" s="8" customFormat="1" ht="21" customHeight="1" spans="1:9">
      <c r="A32" s="8">
        <f t="shared" si="0"/>
        <v>3</v>
      </c>
      <c r="D32" s="1">
        <v>3</v>
      </c>
      <c r="E32" s="28" t="s">
        <v>17</v>
      </c>
      <c r="F32" s="28"/>
      <c r="G32" s="28">
        <v>27</v>
      </c>
      <c r="H32" s="29"/>
      <c r="I32" s="56"/>
    </row>
    <row r="33" s="8" customFormat="1" ht="21" customHeight="1" spans="1:9">
      <c r="A33" s="8">
        <f t="shared" si="0"/>
        <v>3</v>
      </c>
      <c r="D33" s="1">
        <v>4</v>
      </c>
      <c r="E33" s="28" t="s">
        <v>18</v>
      </c>
      <c r="F33" s="28"/>
      <c r="G33" s="28">
        <v>22</v>
      </c>
      <c r="H33" s="29"/>
      <c r="I33" s="56"/>
    </row>
    <row r="34" s="8" customFormat="1" ht="21" customHeight="1" spans="1:9">
      <c r="A34" s="8">
        <f t="shared" si="0"/>
        <v>3</v>
      </c>
      <c r="D34" s="1">
        <v>5</v>
      </c>
      <c r="E34" s="28" t="s">
        <v>19</v>
      </c>
      <c r="F34" s="28"/>
      <c r="G34" s="28">
        <v>18</v>
      </c>
      <c r="H34" s="29"/>
      <c r="I34" s="56"/>
    </row>
    <row r="35" s="8" customFormat="1" ht="21" customHeight="1" spans="1:9">
      <c r="A35" s="8">
        <f t="shared" si="0"/>
        <v>3</v>
      </c>
      <c r="D35" s="1">
        <v>6</v>
      </c>
      <c r="E35" s="28" t="s">
        <v>20</v>
      </c>
      <c r="F35" s="28"/>
      <c r="G35" s="28">
        <v>15</v>
      </c>
      <c r="H35" s="29"/>
      <c r="I35" s="56"/>
    </row>
    <row r="36" s="8" customFormat="1" ht="21" customHeight="1" spans="1:9">
      <c r="A36" s="8">
        <f t="shared" si="0"/>
        <v>3</v>
      </c>
      <c r="D36" s="4">
        <v>7</v>
      </c>
      <c r="E36" s="30" t="s">
        <v>21</v>
      </c>
      <c r="F36" s="30"/>
      <c r="G36" s="30">
        <v>11</v>
      </c>
      <c r="H36" s="31"/>
      <c r="I36" s="56"/>
    </row>
    <row r="37" spans="4:9">
      <c r="D37" s="10"/>
      <c r="E37" s="10"/>
      <c r="F37" s="10"/>
      <c r="G37" s="10"/>
      <c r="H37" s="10"/>
      <c r="I37" s="10"/>
    </row>
    <row r="38" spans="4:9">
      <c r="D38" s="32" t="s">
        <v>22</v>
      </c>
      <c r="E38" s="10"/>
      <c r="F38" s="10"/>
      <c r="G38" s="10"/>
      <c r="H38" s="10"/>
      <c r="I38" s="10"/>
    </row>
    <row r="39" spans="4:9">
      <c r="D39" s="10"/>
      <c r="E39" s="10"/>
      <c r="F39" s="10"/>
      <c r="G39" s="10"/>
      <c r="H39" s="10"/>
      <c r="I39" s="10"/>
    </row>
    <row r="40" spans="4:9">
      <c r="D40" s="33" t="s">
        <v>23</v>
      </c>
      <c r="E40" s="33"/>
      <c r="F40" s="33"/>
      <c r="G40" s="33"/>
      <c r="H40" s="33"/>
      <c r="I40" s="33"/>
    </row>
    <row r="41" spans="4:9">
      <c r="D41" s="33" t="s">
        <v>24</v>
      </c>
      <c r="E41" s="33"/>
      <c r="F41" s="33"/>
      <c r="G41" s="33"/>
      <c r="H41" s="33"/>
      <c r="I41" s="33"/>
    </row>
    <row r="42" spans="4:9">
      <c r="D42" s="10"/>
      <c r="E42" s="10"/>
      <c r="F42" s="10"/>
      <c r="G42" s="10"/>
      <c r="H42" s="10"/>
      <c r="I42" s="10"/>
    </row>
    <row r="43" spans="4:9">
      <c r="D43" s="10" t="s">
        <v>25</v>
      </c>
      <c r="E43" s="10"/>
      <c r="F43" s="10"/>
      <c r="G43" s="10"/>
      <c r="H43" s="10"/>
      <c r="I43" s="10"/>
    </row>
    <row r="44" spans="4:9">
      <c r="D44" s="10"/>
      <c r="E44" s="10"/>
      <c r="F44" s="10"/>
      <c r="G44" s="10"/>
      <c r="H44" s="10"/>
      <c r="I44" s="10"/>
    </row>
    <row r="45" spans="4:9">
      <c r="D45" s="10"/>
      <c r="E45" s="10"/>
      <c r="F45" s="10"/>
      <c r="G45" s="13" t="s">
        <v>26</v>
      </c>
      <c r="H45" s="13"/>
      <c r="I45" s="13"/>
    </row>
    <row r="46" spans="4:9">
      <c r="D46" s="10"/>
      <c r="E46" s="10"/>
      <c r="F46" s="10"/>
      <c r="G46" s="13" t="s">
        <v>27</v>
      </c>
      <c r="H46" s="13"/>
      <c r="I46" s="13"/>
    </row>
    <row r="47" spans="4:9">
      <c r="D47" s="10"/>
      <c r="E47" s="10"/>
      <c r="F47" s="10"/>
      <c r="G47" s="13" t="s">
        <v>28</v>
      </c>
      <c r="H47" s="13"/>
      <c r="I47" s="13"/>
    </row>
    <row r="48" spans="4:9">
      <c r="D48" s="10"/>
      <c r="E48" s="10"/>
      <c r="F48" s="10"/>
      <c r="G48" s="10"/>
      <c r="H48" s="10"/>
      <c r="I48" s="10"/>
    </row>
    <row r="51" spans="4:4">
      <c r="D51" s="34" t="s">
        <v>29</v>
      </c>
    </row>
    <row r="52" ht="27.6" customHeight="1" spans="4:7">
      <c r="D52" s="35" t="s">
        <v>30</v>
      </c>
      <c r="E52" s="35"/>
      <c r="F52" s="35"/>
      <c r="G52" s="35"/>
    </row>
    <row r="53" ht="15.15"/>
    <row r="54" ht="43.5" customHeight="1" spans="4:8">
      <c r="D54" s="36" t="s">
        <v>31</v>
      </c>
      <c r="E54" s="37" t="s">
        <v>32</v>
      </c>
      <c r="F54" s="38"/>
      <c r="G54" s="39" t="s">
        <v>33</v>
      </c>
      <c r="H54" s="40" t="s">
        <v>34</v>
      </c>
    </row>
    <row r="55" spans="1:8">
      <c r="A55">
        <v>1</v>
      </c>
      <c r="D55" s="41" t="s">
        <v>35</v>
      </c>
      <c r="E55" s="42" t="s">
        <v>36</v>
      </c>
      <c r="F55" s="43"/>
      <c r="G55" s="44">
        <v>11.52</v>
      </c>
      <c r="H55" s="45">
        <f>G55*1000</f>
        <v>11520</v>
      </c>
    </row>
    <row r="56" spans="1:8">
      <c r="A56">
        <v>1</v>
      </c>
      <c r="D56" s="46" t="s">
        <v>37</v>
      </c>
      <c r="E56" s="47" t="s">
        <v>38</v>
      </c>
      <c r="F56" s="48"/>
      <c r="G56" s="49">
        <v>14.288</v>
      </c>
      <c r="H56" s="45">
        <f t="shared" ref="H56:H105" si="1">G56*1000</f>
        <v>14288</v>
      </c>
    </row>
    <row r="57" ht="28.2" customHeight="1" spans="1:8">
      <c r="A57">
        <v>1</v>
      </c>
      <c r="D57" s="46" t="s">
        <v>39</v>
      </c>
      <c r="E57" s="47" t="s">
        <v>40</v>
      </c>
      <c r="F57" s="48"/>
      <c r="G57" s="49">
        <v>0.612</v>
      </c>
      <c r="H57" s="45">
        <f t="shared" si="1"/>
        <v>612</v>
      </c>
    </row>
    <row r="58" spans="1:8">
      <c r="A58">
        <v>1</v>
      </c>
      <c r="D58" s="46" t="s">
        <v>41</v>
      </c>
      <c r="E58" s="47" t="s">
        <v>42</v>
      </c>
      <c r="F58" s="48"/>
      <c r="G58" s="49">
        <v>0.491</v>
      </c>
      <c r="H58" s="45">
        <f t="shared" si="1"/>
        <v>491</v>
      </c>
    </row>
    <row r="59" ht="40.2" customHeight="1" spans="4:8">
      <c r="D59" s="50" t="s">
        <v>43</v>
      </c>
      <c r="E59" s="51" t="s">
        <v>44</v>
      </c>
      <c r="F59" s="52"/>
      <c r="G59" s="53">
        <v>0.054</v>
      </c>
      <c r="H59" s="54">
        <f t="shared" si="1"/>
        <v>54</v>
      </c>
    </row>
    <row r="60" ht="31.95" customHeight="1" spans="1:8">
      <c r="A60">
        <v>1</v>
      </c>
      <c r="D60" s="46" t="s">
        <v>45</v>
      </c>
      <c r="E60" s="47" t="s">
        <v>46</v>
      </c>
      <c r="F60" s="48"/>
      <c r="G60" s="49"/>
      <c r="H60" s="45">
        <f t="shared" si="1"/>
        <v>0</v>
      </c>
    </row>
    <row r="61" spans="1:8">
      <c r="A61">
        <v>1</v>
      </c>
      <c r="D61" s="46" t="s">
        <v>47</v>
      </c>
      <c r="E61" s="47" t="s">
        <v>48</v>
      </c>
      <c r="F61" s="48"/>
      <c r="G61" s="49">
        <v>0.441</v>
      </c>
      <c r="H61" s="45">
        <f t="shared" si="1"/>
        <v>441</v>
      </c>
    </row>
    <row r="62" spans="1:8">
      <c r="A62">
        <v>1</v>
      </c>
      <c r="D62" s="46" t="s">
        <v>49</v>
      </c>
      <c r="E62" s="47" t="s">
        <v>50</v>
      </c>
      <c r="F62" s="48"/>
      <c r="G62" s="49"/>
      <c r="H62" s="45">
        <f t="shared" si="1"/>
        <v>0</v>
      </c>
    </row>
    <row r="63" spans="4:8">
      <c r="D63" s="50" t="s">
        <v>51</v>
      </c>
      <c r="E63" s="51" t="s">
        <v>52</v>
      </c>
      <c r="F63" s="52"/>
      <c r="G63" s="53"/>
      <c r="H63" s="54">
        <f t="shared" si="1"/>
        <v>0</v>
      </c>
    </row>
    <row r="64" spans="4:8">
      <c r="D64" s="50" t="s">
        <v>53</v>
      </c>
      <c r="E64" s="51" t="s">
        <v>54</v>
      </c>
      <c r="F64" s="52"/>
      <c r="G64" s="53"/>
      <c r="H64" s="54">
        <f t="shared" si="1"/>
        <v>0</v>
      </c>
    </row>
    <row r="65" spans="4:8">
      <c r="D65" s="50" t="s">
        <v>55</v>
      </c>
      <c r="E65" s="51" t="s">
        <v>56</v>
      </c>
      <c r="F65" s="52"/>
      <c r="G65" s="53"/>
      <c r="H65" s="54">
        <f t="shared" si="1"/>
        <v>0</v>
      </c>
    </row>
    <row r="66" spans="4:8">
      <c r="D66" s="50" t="s">
        <v>57</v>
      </c>
      <c r="E66" s="51" t="s">
        <v>58</v>
      </c>
      <c r="F66" s="52"/>
      <c r="G66" s="53"/>
      <c r="H66" s="54">
        <f t="shared" si="1"/>
        <v>0</v>
      </c>
    </row>
    <row r="67" spans="4:8">
      <c r="D67" s="50" t="s">
        <v>59</v>
      </c>
      <c r="E67" s="51" t="s">
        <v>60</v>
      </c>
      <c r="F67" s="52"/>
      <c r="G67" s="53"/>
      <c r="H67" s="54">
        <f t="shared" si="1"/>
        <v>0</v>
      </c>
    </row>
    <row r="68" spans="1:8">
      <c r="A68">
        <v>1</v>
      </c>
      <c r="D68" s="46" t="s">
        <v>61</v>
      </c>
      <c r="E68" s="47" t="s">
        <v>62</v>
      </c>
      <c r="F68" s="48"/>
      <c r="G68" s="49">
        <v>0.007</v>
      </c>
      <c r="H68" s="45">
        <f t="shared" si="1"/>
        <v>7</v>
      </c>
    </row>
    <row r="69" ht="28.95" customHeight="1" spans="1:8">
      <c r="A69">
        <v>1</v>
      </c>
      <c r="D69" s="46" t="s">
        <v>63</v>
      </c>
      <c r="E69" s="47" t="s">
        <v>64</v>
      </c>
      <c r="F69" s="48"/>
      <c r="G69" s="49">
        <v>0.455</v>
      </c>
      <c r="H69" s="45">
        <f t="shared" si="1"/>
        <v>455</v>
      </c>
    </row>
    <row r="70" spans="1:8">
      <c r="A70">
        <v>1</v>
      </c>
      <c r="D70" s="46" t="s">
        <v>65</v>
      </c>
      <c r="E70" s="47" t="s">
        <v>66</v>
      </c>
      <c r="F70" s="48"/>
      <c r="G70" s="49">
        <v>0.246</v>
      </c>
      <c r="H70" s="45">
        <f t="shared" si="1"/>
        <v>246</v>
      </c>
    </row>
    <row r="71" spans="1:8">
      <c r="A71">
        <v>1</v>
      </c>
      <c r="D71" s="46" t="s">
        <v>67</v>
      </c>
      <c r="E71" s="47" t="s">
        <v>68</v>
      </c>
      <c r="F71" s="48"/>
      <c r="G71" s="49">
        <v>0.019</v>
      </c>
      <c r="H71" s="45">
        <f t="shared" si="1"/>
        <v>19</v>
      </c>
    </row>
    <row r="72" ht="29.4" customHeight="1" spans="4:8">
      <c r="D72" s="50" t="s">
        <v>69</v>
      </c>
      <c r="E72" s="51" t="s">
        <v>70</v>
      </c>
      <c r="F72" s="52"/>
      <c r="G72" s="53">
        <v>0.03</v>
      </c>
      <c r="H72" s="54">
        <f t="shared" si="1"/>
        <v>30</v>
      </c>
    </row>
    <row r="73" ht="27.6" customHeight="1" spans="4:8">
      <c r="D73" s="50" t="s">
        <v>71</v>
      </c>
      <c r="E73" s="51" t="s">
        <v>72</v>
      </c>
      <c r="F73" s="52"/>
      <c r="G73" s="53"/>
      <c r="H73" s="54">
        <f t="shared" si="1"/>
        <v>0</v>
      </c>
    </row>
    <row r="74" spans="4:8">
      <c r="D74" s="50" t="s">
        <v>73</v>
      </c>
      <c r="E74" s="51" t="s">
        <v>74</v>
      </c>
      <c r="F74" s="52"/>
      <c r="G74" s="53"/>
      <c r="H74" s="54">
        <f t="shared" si="1"/>
        <v>0</v>
      </c>
    </row>
    <row r="75" spans="4:8">
      <c r="D75" s="50" t="s">
        <v>75</v>
      </c>
      <c r="E75" s="51" t="s">
        <v>76</v>
      </c>
      <c r="F75" s="52"/>
      <c r="G75" s="53"/>
      <c r="H75" s="54">
        <f t="shared" si="1"/>
        <v>0</v>
      </c>
    </row>
    <row r="76" spans="4:8">
      <c r="D76" s="50" t="s">
        <v>77</v>
      </c>
      <c r="E76" s="51" t="s">
        <v>78</v>
      </c>
      <c r="F76" s="52"/>
      <c r="G76" s="53"/>
      <c r="H76" s="54">
        <f t="shared" si="1"/>
        <v>0</v>
      </c>
    </row>
    <row r="77" spans="4:8">
      <c r="D77" s="50" t="s">
        <v>79</v>
      </c>
      <c r="E77" s="51" t="s">
        <v>80</v>
      </c>
      <c r="F77" s="52"/>
      <c r="G77" s="53"/>
      <c r="H77" s="54">
        <f t="shared" si="1"/>
        <v>0</v>
      </c>
    </row>
    <row r="78" ht="43.2" customHeight="1" spans="1:8">
      <c r="A78">
        <v>1</v>
      </c>
      <c r="D78" s="46" t="s">
        <v>81</v>
      </c>
      <c r="E78" s="47" t="s">
        <v>82</v>
      </c>
      <c r="F78" s="48"/>
      <c r="G78" s="49">
        <v>1.055</v>
      </c>
      <c r="H78" s="45">
        <f t="shared" si="1"/>
        <v>1055</v>
      </c>
    </row>
    <row r="79" ht="24.6" customHeight="1" spans="1:8">
      <c r="A79">
        <v>1</v>
      </c>
      <c r="D79" s="46" t="s">
        <v>83</v>
      </c>
      <c r="E79" s="47" t="s">
        <v>84</v>
      </c>
      <c r="F79" s="48"/>
      <c r="G79" s="49"/>
      <c r="H79" s="45">
        <f t="shared" si="1"/>
        <v>0</v>
      </c>
    </row>
    <row r="80" ht="45" customHeight="1" spans="1:8">
      <c r="A80">
        <v>1</v>
      </c>
      <c r="D80" s="46" t="s">
        <v>85</v>
      </c>
      <c r="E80" s="47" t="s">
        <v>86</v>
      </c>
      <c r="F80" s="48"/>
      <c r="G80" s="49">
        <v>0.525</v>
      </c>
      <c r="H80" s="45">
        <f t="shared" si="1"/>
        <v>525</v>
      </c>
    </row>
    <row r="81" ht="39" customHeight="1" spans="1:8">
      <c r="A81">
        <v>1</v>
      </c>
      <c r="D81" s="46" t="s">
        <v>87</v>
      </c>
      <c r="E81" s="47" t="s">
        <v>88</v>
      </c>
      <c r="F81" s="48"/>
      <c r="G81" s="49">
        <v>2.179</v>
      </c>
      <c r="H81" s="45">
        <f t="shared" si="1"/>
        <v>2179</v>
      </c>
    </row>
    <row r="82" spans="4:8">
      <c r="D82" s="50" t="s">
        <v>89</v>
      </c>
      <c r="E82" s="51" t="s">
        <v>90</v>
      </c>
      <c r="F82" s="52"/>
      <c r="G82" s="53"/>
      <c r="H82" s="54">
        <f t="shared" si="1"/>
        <v>0</v>
      </c>
    </row>
    <row r="83" spans="1:8">
      <c r="A83">
        <v>1</v>
      </c>
      <c r="D83" s="46" t="s">
        <v>91</v>
      </c>
      <c r="E83" s="47" t="s">
        <v>92</v>
      </c>
      <c r="F83" s="48"/>
      <c r="G83" s="49">
        <v>3.14</v>
      </c>
      <c r="H83" s="45">
        <f t="shared" si="1"/>
        <v>3140</v>
      </c>
    </row>
    <row r="84" spans="1:8">
      <c r="A84">
        <v>1</v>
      </c>
      <c r="D84" s="46" t="s">
        <v>93</v>
      </c>
      <c r="E84" s="47" t="s">
        <v>94</v>
      </c>
      <c r="F84" s="48"/>
      <c r="G84" s="49">
        <v>15.752</v>
      </c>
      <c r="H84" s="45">
        <f t="shared" si="1"/>
        <v>15752</v>
      </c>
    </row>
    <row r="85" spans="1:8">
      <c r="A85">
        <v>1</v>
      </c>
      <c r="D85" s="46" t="s">
        <v>95</v>
      </c>
      <c r="E85" s="47" t="s">
        <v>96</v>
      </c>
      <c r="F85" s="48"/>
      <c r="G85" s="49"/>
      <c r="H85" s="45">
        <f t="shared" si="1"/>
        <v>0</v>
      </c>
    </row>
    <row r="86" spans="1:8">
      <c r="A86">
        <v>1</v>
      </c>
      <c r="D86" s="46" t="s">
        <v>97</v>
      </c>
      <c r="E86" s="47" t="s">
        <v>98</v>
      </c>
      <c r="F86" s="48"/>
      <c r="G86" s="49">
        <v>0.565</v>
      </c>
      <c r="H86" s="45">
        <f t="shared" si="1"/>
        <v>565</v>
      </c>
    </row>
    <row r="87" spans="1:8">
      <c r="A87">
        <v>1</v>
      </c>
      <c r="D87" s="46" t="s">
        <v>99</v>
      </c>
      <c r="E87" s="47" t="s">
        <v>100</v>
      </c>
      <c r="F87" s="48"/>
      <c r="G87" s="49">
        <v>0.692</v>
      </c>
      <c r="H87" s="45">
        <f t="shared" si="1"/>
        <v>692</v>
      </c>
    </row>
    <row r="88" spans="1:8">
      <c r="A88">
        <v>1</v>
      </c>
      <c r="D88" s="46" t="s">
        <v>101</v>
      </c>
      <c r="E88" s="47" t="s">
        <v>102</v>
      </c>
      <c r="F88" s="48"/>
      <c r="G88" s="49">
        <v>0.002</v>
      </c>
      <c r="H88" s="45">
        <f t="shared" si="1"/>
        <v>2</v>
      </c>
    </row>
    <row r="89" spans="1:8">
      <c r="A89">
        <v>1</v>
      </c>
      <c r="D89" s="46" t="s">
        <v>103</v>
      </c>
      <c r="E89" s="47" t="s">
        <v>104</v>
      </c>
      <c r="F89" s="48"/>
      <c r="G89" s="49"/>
      <c r="H89" s="45">
        <f t="shared" si="1"/>
        <v>0</v>
      </c>
    </row>
    <row r="90" spans="1:8">
      <c r="A90">
        <v>1</v>
      </c>
      <c r="D90" s="46" t="s">
        <v>105</v>
      </c>
      <c r="E90" s="47" t="s">
        <v>106</v>
      </c>
      <c r="F90" s="48"/>
      <c r="G90" s="49">
        <v>41.902</v>
      </c>
      <c r="H90" s="45">
        <f t="shared" si="1"/>
        <v>41902</v>
      </c>
    </row>
    <row r="91" spans="1:8">
      <c r="A91">
        <v>1</v>
      </c>
      <c r="D91" s="46" t="s">
        <v>107</v>
      </c>
      <c r="E91" s="47" t="s">
        <v>108</v>
      </c>
      <c r="F91" s="48"/>
      <c r="G91" s="49"/>
      <c r="H91" s="45">
        <f t="shared" si="1"/>
        <v>0</v>
      </c>
    </row>
    <row r="92" spans="1:12">
      <c r="A92">
        <v>1</v>
      </c>
      <c r="D92" s="46" t="s">
        <v>109</v>
      </c>
      <c r="E92" s="47" t="s">
        <v>110</v>
      </c>
      <c r="F92" s="48"/>
      <c r="G92" s="49">
        <v>0.436</v>
      </c>
      <c r="H92" s="45">
        <f t="shared" si="1"/>
        <v>436</v>
      </c>
      <c r="L92" s="80"/>
    </row>
    <row r="93" spans="4:12">
      <c r="D93" s="50" t="s">
        <v>111</v>
      </c>
      <c r="E93" s="51" t="s">
        <v>112</v>
      </c>
      <c r="F93" s="52"/>
      <c r="G93" s="53"/>
      <c r="H93" s="54">
        <f t="shared" si="1"/>
        <v>0</v>
      </c>
      <c r="L93" s="80"/>
    </row>
    <row r="94" spans="4:8">
      <c r="D94" s="50" t="s">
        <v>113</v>
      </c>
      <c r="E94" s="51" t="s">
        <v>114</v>
      </c>
      <c r="F94" s="52"/>
      <c r="G94" s="53"/>
      <c r="H94" s="54">
        <f t="shared" si="1"/>
        <v>0</v>
      </c>
    </row>
    <row r="95" spans="1:8">
      <c r="A95">
        <v>1</v>
      </c>
      <c r="D95" s="46" t="s">
        <v>115</v>
      </c>
      <c r="E95" s="47" t="s">
        <v>116</v>
      </c>
      <c r="F95" s="48"/>
      <c r="G95" s="49"/>
      <c r="H95" s="45">
        <f t="shared" si="1"/>
        <v>0</v>
      </c>
    </row>
    <row r="96" spans="4:8">
      <c r="D96" s="50" t="s">
        <v>117</v>
      </c>
      <c r="E96" s="51" t="s">
        <v>118</v>
      </c>
      <c r="F96" s="52"/>
      <c r="G96" s="53"/>
      <c r="H96" s="54">
        <f t="shared" si="1"/>
        <v>0</v>
      </c>
    </row>
    <row r="97" spans="4:8">
      <c r="D97" s="50" t="s">
        <v>119</v>
      </c>
      <c r="E97" s="51" t="s">
        <v>120</v>
      </c>
      <c r="F97" s="52"/>
      <c r="G97" s="53"/>
      <c r="H97" s="54">
        <f t="shared" si="1"/>
        <v>0</v>
      </c>
    </row>
    <row r="98" spans="4:8">
      <c r="D98" s="50" t="s">
        <v>121</v>
      </c>
      <c r="E98" s="51" t="s">
        <v>122</v>
      </c>
      <c r="F98" s="52"/>
      <c r="G98" s="53">
        <v>169.881</v>
      </c>
      <c r="H98" s="54">
        <f t="shared" si="1"/>
        <v>169881</v>
      </c>
    </row>
    <row r="99" spans="4:8">
      <c r="D99" s="50" t="s">
        <v>123</v>
      </c>
      <c r="E99" s="51" t="s">
        <v>124</v>
      </c>
      <c r="F99" s="52"/>
      <c r="G99" s="53"/>
      <c r="H99" s="54">
        <f t="shared" si="1"/>
        <v>0</v>
      </c>
    </row>
    <row r="100" spans="4:8">
      <c r="D100" s="50" t="s">
        <v>125</v>
      </c>
      <c r="E100" s="51" t="s">
        <v>126</v>
      </c>
      <c r="F100" s="52"/>
      <c r="G100" s="53"/>
      <c r="H100" s="54">
        <f t="shared" si="1"/>
        <v>0</v>
      </c>
    </row>
    <row r="101" spans="4:8">
      <c r="D101" s="50" t="s">
        <v>127</v>
      </c>
      <c r="E101" s="51" t="s">
        <v>128</v>
      </c>
      <c r="F101" s="52"/>
      <c r="G101" s="53"/>
      <c r="H101" s="54">
        <f t="shared" si="1"/>
        <v>0</v>
      </c>
    </row>
    <row r="102" spans="4:8">
      <c r="D102" s="50" t="s">
        <v>129</v>
      </c>
      <c r="E102" s="51" t="s">
        <v>130</v>
      </c>
      <c r="F102" s="52"/>
      <c r="G102" s="53"/>
      <c r="H102" s="54">
        <f t="shared" si="1"/>
        <v>0</v>
      </c>
    </row>
    <row r="103" spans="4:8">
      <c r="D103" s="50" t="s">
        <v>131</v>
      </c>
      <c r="E103" s="51" t="s">
        <v>132</v>
      </c>
      <c r="F103" s="52"/>
      <c r="G103" s="53">
        <v>16.68</v>
      </c>
      <c r="H103" s="54">
        <f t="shared" si="1"/>
        <v>16680</v>
      </c>
    </row>
    <row r="104" spans="4:8">
      <c r="D104" s="50" t="s">
        <v>133</v>
      </c>
      <c r="E104" s="51" t="s">
        <v>134</v>
      </c>
      <c r="F104" s="52"/>
      <c r="G104" s="57">
        <v>33.96</v>
      </c>
      <c r="H104" s="54">
        <f t="shared" si="1"/>
        <v>33960</v>
      </c>
    </row>
    <row r="105" spans="4:10">
      <c r="D105" s="58" t="s">
        <v>135</v>
      </c>
      <c r="E105" s="59" t="s">
        <v>136</v>
      </c>
      <c r="F105" s="60"/>
      <c r="G105" s="61"/>
      <c r="H105" s="54">
        <f t="shared" si="1"/>
        <v>0</v>
      </c>
      <c r="J105" s="81"/>
    </row>
    <row r="106" ht="20.1" customHeight="1" spans="4:11">
      <c r="D106" s="62" t="s">
        <v>137</v>
      </c>
      <c r="E106" s="63"/>
      <c r="F106" s="63"/>
      <c r="G106" s="64"/>
      <c r="H106" s="65">
        <f>SUM($H$55:$H$105)</f>
        <v>314932</v>
      </c>
      <c r="K106" s="34"/>
    </row>
    <row r="107" ht="20.1" customHeight="1" spans="4:8">
      <c r="D107" s="66" t="s">
        <v>138</v>
      </c>
      <c r="E107" s="67"/>
      <c r="F107" s="67"/>
      <c r="G107" s="68"/>
      <c r="H107" s="69">
        <f>SUMIF($A$55:$A$105,1,$H$55:$H$105)</f>
        <v>94327</v>
      </c>
    </row>
    <row r="108" spans="6:6">
      <c r="F108" s="70">
        <f>SUM(G55:G107)</f>
        <v>314.932</v>
      </c>
    </row>
    <row r="110" spans="4:5">
      <c r="D110" s="71"/>
      <c r="E110" s="72" t="s">
        <v>139</v>
      </c>
    </row>
    <row r="112" ht="33" customHeight="1" spans="4:8">
      <c r="D112" s="71"/>
      <c r="E112" s="71"/>
      <c r="F112" s="73"/>
      <c r="G112" s="74" t="s">
        <v>140</v>
      </c>
      <c r="H112" s="74"/>
    </row>
    <row r="113" customHeight="1" spans="4:8">
      <c r="D113" s="75"/>
      <c r="E113" s="75"/>
      <c r="F113" s="76"/>
      <c r="G113" s="77" t="s">
        <v>141</v>
      </c>
      <c r="H113" s="77"/>
    </row>
    <row r="114" spans="4:8">
      <c r="D114" s="75"/>
      <c r="E114" s="75"/>
      <c r="F114" s="76"/>
      <c r="G114" s="77"/>
      <c r="H114" s="77"/>
    </row>
    <row r="115" ht="26.1" customHeight="1" spans="1:7">
      <c r="A115">
        <f>VLOOKUP(E115,Ciselnik!C:F,4,TRUE)</f>
        <v>3</v>
      </c>
      <c r="E115" s="78">
        <f>H107/H106</f>
        <v>0.299515450954492</v>
      </c>
      <c r="F115" s="79" t="s">
        <v>142</v>
      </c>
      <c r="G115" s="79"/>
    </row>
  </sheetData>
  <sheetProtection selectLockedCells="1"/>
  <mergeCells count="93">
    <mergeCell ref="D1:H1"/>
    <mergeCell ref="D12:H12"/>
    <mergeCell ref="D16:H16"/>
    <mergeCell ref="D17:H17"/>
    <mergeCell ref="D21:H21"/>
    <mergeCell ref="D22:H22"/>
    <mergeCell ref="D24:H24"/>
    <mergeCell ref="D25:H25"/>
    <mergeCell ref="D26:H26"/>
    <mergeCell ref="G28:H28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D40:H40"/>
    <mergeCell ref="D41:H41"/>
    <mergeCell ref="G45:H45"/>
    <mergeCell ref="G46:H46"/>
    <mergeCell ref="G47:H47"/>
    <mergeCell ref="D52:G52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D106:G106"/>
    <mergeCell ref="D107:G107"/>
    <mergeCell ref="G112:H112"/>
    <mergeCell ref="D28:D29"/>
    <mergeCell ref="D3:H8"/>
    <mergeCell ref="E28:F29"/>
    <mergeCell ref="F10:H11"/>
    <mergeCell ref="F19:H20"/>
    <mergeCell ref="F14:H15"/>
    <mergeCell ref="G113:H114"/>
  </mergeCells>
  <conditionalFormatting sqref="D30:H36">
    <cfRule type="expression" dxfId="0" priority="1">
      <formula>IF($A30=$D30,TRUE,FALSE)</formula>
    </cfRule>
  </conditionalFormatting>
  <pageMargins left="0.7" right="0.7" top="0.75" bottom="0.75" header="0.3" footer="0.3"/>
  <pageSetup paperSize="9" scale="95" fitToHeight="0" orientation="portrait"/>
  <headerFooter/>
  <rowBreaks count="1" manualBreakCount="1">
    <brk id="48" max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8"/>
  <sheetViews>
    <sheetView workbookViewId="0">
      <selection activeCell="E9" sqref="E9"/>
    </sheetView>
  </sheetViews>
  <sheetFormatPr defaultColWidth="9" defaultRowHeight="14.4" outlineLevelRow="7" outlineLevelCol="5"/>
  <sheetData>
    <row r="1" spans="2:2">
      <c r="B1" t="s">
        <v>143</v>
      </c>
    </row>
    <row r="2" spans="2:6">
      <c r="B2" s="1">
        <v>1</v>
      </c>
      <c r="C2" s="2">
        <v>0</v>
      </c>
      <c r="D2" s="2">
        <v>0.1</v>
      </c>
      <c r="E2" s="3">
        <v>33</v>
      </c>
      <c r="F2" s="1">
        <v>1</v>
      </c>
    </row>
    <row r="3" spans="2:6">
      <c r="B3" s="1">
        <v>2</v>
      </c>
      <c r="C3" s="2">
        <v>0.1000000001</v>
      </c>
      <c r="D3" s="2">
        <v>0.2</v>
      </c>
      <c r="E3" s="3">
        <v>30</v>
      </c>
      <c r="F3" s="1">
        <v>2</v>
      </c>
    </row>
    <row r="4" spans="2:6">
      <c r="B4" s="1">
        <v>3</v>
      </c>
      <c r="C4" s="2">
        <v>0.200000001</v>
      </c>
      <c r="D4" s="2">
        <v>0.3</v>
      </c>
      <c r="E4" s="3">
        <v>27</v>
      </c>
      <c r="F4" s="1">
        <v>3</v>
      </c>
    </row>
    <row r="5" spans="2:6">
      <c r="B5" s="1">
        <v>4</v>
      </c>
      <c r="C5" s="2">
        <v>0.30000000001</v>
      </c>
      <c r="D5" s="2">
        <v>0.4</v>
      </c>
      <c r="E5" s="3">
        <v>22</v>
      </c>
      <c r="F5" s="1">
        <v>4</v>
      </c>
    </row>
    <row r="6" spans="2:6">
      <c r="B6" s="1">
        <v>5</v>
      </c>
      <c r="C6" s="2">
        <v>0.4000000000001</v>
      </c>
      <c r="D6" s="2">
        <v>0.5</v>
      </c>
      <c r="E6" s="3">
        <v>18</v>
      </c>
      <c r="F6" s="1">
        <v>5</v>
      </c>
    </row>
    <row r="7" spans="2:6">
      <c r="B7" s="1">
        <v>6</v>
      </c>
      <c r="C7" s="2">
        <v>0.5</v>
      </c>
      <c r="D7" s="2">
        <v>0.6</v>
      </c>
      <c r="E7" s="3">
        <v>15</v>
      </c>
      <c r="F7" s="1">
        <v>6</v>
      </c>
    </row>
    <row r="8" ht="15.15" spans="2:6">
      <c r="B8" s="4">
        <v>7</v>
      </c>
      <c r="C8" s="5">
        <v>0.6000000000001</v>
      </c>
      <c r="D8" s="6"/>
      <c r="E8" s="7">
        <v>11</v>
      </c>
      <c r="F8" s="4">
        <v>7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k u m e n t "   m a : c o n t e n t T y p e I D = " 0 x 0 1 0 1 0 0 A 6 F F 9 F 7 3 8 3 C F C 6 4 6 B F B 7 A 8 E 6 9 C 8 9 A 8 7 A "   m a : c o n t e n t T y p e V e r s i o n = " 1 5 "   m a : c o n t e n t T y p e D e s c r i p t i o n = " U m o ~Hu j e   v y t v o r i e  n o v �   d o k u m e n t . "   m a : c o n t e n t T y p e S c o p e = " "   m a : v e r s i o n I D = " e 3 9 b b c 5 7 9 b 7 5 0 2 d 3 8 a 6 c d f 9 7 b 3 9 0 6 e f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1 8 a e e 4 4 5 9 5 f 0 e 6 e 1 8 4 3 b 1 e a 4 3 f 7 e 9 9 c c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d b 1 a e 3 1 1 - a 0 f f - 4 d 0 f - 9 6 3 7 - 1 c 7 a 1 e 0 8 7 d b 0 "   x m l n s : n s 3 = " 0 1 1 a 0 5 9 d - a 1 8 0 - 4 9 1 d - a 8 8 0 - 2 5 e 5 6 b b 4 a a 8 9 " >  
 < x s d : i m p o r t   n a m e s p a c e = " d b 1 a e 3 1 1 - a 0 f f - 4 d 0 f - 9 6 3 7 - 1 c 7 a 1 e 0 8 7 d b 0 " / >  
 < x s d : i m p o r t   n a m e s p a c e = " 0 1 1 a 0 5 9 d - a 1 8 0 - 4 9 1 d - a 8 8 0 - 2 5 e 5 6 b b 4 a a 8 9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2 : M e d i a S e r v i c e O b j e c t D e t e c t o r V e r s i o n s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D a t e T a k e n "   m i n O c c u r s = " 0 " / >  
 < x s d : e l e m e n t   r e f = " n s 2 : M e d i a S e r v i c e L o c a t i o n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p l a t n o s _ x 0 1 6 5 _ "   m i n O c c u r s = " 0 " / >  
 < x s d : e l e m e n t   r e f = " n s 2 : M e d i a S e r v i c e O C R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b 1 a e 3 1 1 - a 0 f f - 4 d 0 f - 9 6 3 7 - 1 c 7 a 1 e 0 8 7 d b 0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b j e c t D e t e c t o r V e r s i o n s "   m a : i n d e x = " 1 1 "   n i l l a b l e = " t r u e "   m a : d i s p l a y N a m e = " M e d i a S e r v i c e O b j e c t D e t e c t o r V e r s i o n s "   m a : d e s c r i p t i o n = "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3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Z n a k y   o b r � z k a "   m a : r e a d O n l y = " f a l s e "   m a : f i e l d I d = " { 5 c f 7 6 f 1 5 - 5 c e d - 4 d d c - b 4 0 9 - 7 1 3 4 f f 3 c 3 3 2 f } "   m a : t a x o n o m y M u l t i = " t r u e "   m a : s s p I d = " 5 7 5 8 4 1 6 2 - 8 0 2 b - 4 d 3 9 - a 1 7 f - 3 3 2 b 7 0 7 7 0 a 7 7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D a t e T a k e n "   m a : i n d e x = " 1 5 "   n i l l a b l e = " t r u e "   m a : d i s p l a y N a m e = " M e d i a S e r v i c e D a t e T a k e n "   m a : d e s c r i p t i o n = "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6 "   n i l l a b l e = " t r u e "   m a : d i s p l a y N a m e = " L o c a t i o n "   m a : d e s c r i p t i o n = " "   m a : i n d e x e d = " t r u e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7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p l a t n o s _ x 0 1 6 5 _ "   m a : i n d e x = " 2 1 "   n i l l a b l e = " t r u e "   m a : d i s p l a y N a m e = " p l a t n o s e"   m a : f o r m a t = " D r o p d o w n "   m a : i n t e r n a l N a m e = " p l a t n o s _ x 0 1 6 5 _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M e d i a S e r v i c e O C R "   m a : i n d e x = " 2 2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0 1 1 a 0 5 9 d - a 1 8 0 - 4 9 1 d - a 8 8 0 - 2 5 e 5 6 b b 4 a a 8 9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4 "   n i l l a b l e = " t r u e "   m a : d i s p l a y N a m e = " T a x o n o m y   C a t c h   A l l   C o l u m n "   m a : h i d d e n = " t r u e "   m a : l i s t = " { 4 6 5 6 f f 5 1 - 7 b b d - 4 8 8 e - 9 1 d e - 4 2 3 a 4 6 0 5 b 9 5 4 } "   m a : i n t e r n a l N a m e = " T a x C a t c h A l l "   m a : s h o w F i e l d = " C a t c h A l l D a t a "   m a : w e b = " 0 1 1 a 0 5 9 d - a 1 8 0 - 4 9 1 d - a 8 8 0 - 2 5 e 5 6 b b 4 a a 8 9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S h a r e d W i t h U s e r s "   m a : i n d e x = " 1 9 "   n i l l a b l e = " t r u e "   m a : d i s p l a y N a m e = " Z d i e >a   s a   s " 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2 0 "   n i l l a b l e = " t r u e "   m a : d i s p l a y N a m e = " Z d i e >a n �   s   p o d r o b n o s ea m i " 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y p   o b s a h u " / >  
 < x s d : e l e m e n t   r e f = " d c : t i t l e "   m i n O c c u r s = " 0 "   m a x O c c u r s = " 1 "   m a : i n d e x = " 4 "   m a : d i s p l a y N a m e = " N a d p i s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0 1 1 a 0 5 9 d - a 1 8 0 - 4 9 1 d - a 8 8 0 - 2 5 e 5 6 b b 4 a a 8 9 "   x s i : n i l = " t r u e " / > < l c f 7 6 f 1 5 5 c e d 4 d d c b 4 0 9 7 1 3 4 f f 3 c 3 3 2 f   x m l n s = " d b 1 a e 3 1 1 - a 0 f f - 4 d 0 f - 9 6 3 7 - 1 c 7 a 1 e 0 8 7 d b 0 " > < T e r m s   x m l n s = " h t t p : / / s c h e m a s . m i c r o s o f t . c o m / o f f i c e / i n f o p a t h / 2 0 0 7 / P a r t n e r C o n t r o l s " > < / T e r m s > < / l c f 7 6 f 1 5 5 c e d 4 d d c b 4 0 9 7 1 3 4 f f 3 c 3 3 2 f > < p l a t n o s _ x 0 1 6 5 _   x m l n s = " d b 1 a e 3 1 1 - a 0 f f - 4 d 0 f - 9 6 3 7 - 1 c 7 a 1 e 0 8 7 d b 0 "   x s i : n i l = " t r u e " / > < / d o c u m e n t M a n a g e m e n t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C897153B-1D4E-41A8-BADA-DBCFFA2083D3}">
  <ds:schemaRefs/>
</ds:datastoreItem>
</file>

<file path=customXml/itemProps2.xml><?xml version="1.0" encoding="utf-8"?>
<ds:datastoreItem xmlns:ds="http://schemas.openxmlformats.org/officeDocument/2006/customXml" ds:itemID="{27C23813-B71F-409C-B391-9046A687C639}">
  <ds:schemaRefs/>
</ds:datastoreItem>
</file>

<file path=customXml/itemProps3.xml><?xml version="1.0" encoding="utf-8"?>
<ds:datastoreItem xmlns:ds="http://schemas.openxmlformats.org/officeDocument/2006/customXml" ds:itemID="{8D7681A8-D58E-4486-ABDA-D58C5DEE8C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Výpočet miery triedenia</vt:lpstr>
      <vt:lpstr>Ciselnik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hku28949</cp:lastModifiedBy>
  <dcterms:created xsi:type="dcterms:W3CDTF">2018-04-09T19:40:00Z</dcterms:created>
  <cp:lastPrinted>2025-02-13T07:36:00Z</cp:lastPrinted>
  <dcterms:modified xsi:type="dcterms:W3CDTF">2026-02-21T22:16:39Z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0x010100A6FF9F7383CFC646BFB7A8E69C89A87A</vt:lpwstr>
  </property>
  <property fmtid="{D5CDD505-2E9C-101B-9397-08002B2CF9AE}" pid="3" name="ICV">
    <vt:lpwstr>3DAA02FA4BDC4DDB9410628E96A55372_12</vt:lpwstr>
  </property>
  <property fmtid="{D5CDD505-2E9C-101B-9397-08002B2CF9AE}" pid="4" name="KSOProductBuildVer">
    <vt:lpwstr>1033-12.2.0.23131</vt:lpwstr>
  </property>
</Properties>
</file>